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5" yWindow="-105" windowWidth="23250" windowHeight="12450"/>
  </bookViews>
  <sheets>
    <sheet name="BALANCE" sheetId="1" r:id="rId1"/>
  </sheets>
  <externalReferences>
    <externalReference r:id="rId2"/>
  </externalReference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12" i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C27" i="1" l="1"/>
  <c r="D27" i="1"/>
  <c r="E58" i="1"/>
  <c r="E27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<sst xmlns="http://schemas.openxmlformats.org/spreadsheetml/2006/main" count="69" uniqueCount="45">
  <si>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</si>
  <si>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</si>
  <si>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</si>
  <si>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</si>
  <si>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</si>
  <si>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</si>
  <si>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</si>
  <si>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</si>
  <si>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</si>
  <si>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</si>
  <si>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</si>
  <si>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</si>
  <si>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</si>
  <si>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</si>
  <si>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</si>
  <si>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</si>
  <si>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</si>
  <si>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</si>
  <si>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</si>
  <si>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</si>
  <si>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</si>
  <si>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</si>
  <si>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</si>
  <si>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</si>
  <si>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</si>
  <si>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</si>
  <si>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</si>
  <si>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</si>
  <si>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</si>
  <si>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</si>
  <si>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</si>
  <si>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</si>
  <si>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</si>
  <si>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</si>
  <si>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</si>
  <si>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</si>
  <si>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</si>
  <si>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</si>
  <si>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</si>
  <si>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</si>
  <si>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</si>
  <si>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</si>
  <si>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</si>
  <si>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</si>
  <si>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Servicios de Salud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</si>
</sst>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db26e52267df33/Escritorio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2ESTADO DE SITUACION FINANCIERA"/>
      <sheetName val="3 EDO DE VARIACION EN LA HACIEN"/>
      <sheetName val="Hoja1"/>
      <sheetName val="4EDS DE CAMBIOS EN LA SIT FINAN"/>
      <sheetName val="5 ESTADO DE FLUJO DE EFVO"/>
      <sheetName val="6 INF PASIVO CONTINGENTE "/>
      <sheetName val="7 NOTAS A LOS EDO FINANCIER "/>
      <sheetName val="8NEF NM   "/>
      <sheetName val="9 NEF_NGA "/>
      <sheetName val="10 EAA"/>
      <sheetName val="11I AED"/>
      <sheetName val="12 ESTADO ANALITICO DE INGRESO "/>
      <sheetName val="13 EAI FF"/>
      <sheetName val="14EAI CE"/>
      <sheetName val="15 ESTADO ANALITICO  DEL EJ PRE"/>
      <sheetName val="Hoja2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DE INV"/>
      <sheetName val="28 BIENES MUEBLES"/>
      <sheetName val="29 BIENES INMUEBLES "/>
      <sheetName val="CUENTAS BANCARIAS ESPECFI"/>
      <sheetName val="34 BALANZA DE COMPBalanza"/>
      <sheetName val="36 EDOS DE SITUACION FINANCIER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BALANZA"/>
      <sheetName val="DATOSFF"/>
      <sheetName val="AE"/>
      <sheetName val="CR"/>
      <sheetName val="INSABI"/>
      <sheetName val="R12"/>
      <sheetName val="R33"/>
      <sheetName val="DIFS"/>
      <sheetName val="45Guia"/>
      <sheetName val="27RELACION DE CUENTAS BANCARIAS"/>
      <sheetName val="28 EJERCICIO DESTINO"/>
      <sheetName val="R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B4" t="str">
            <v>Del 01 de enero al 31 de diciembre de 2024 (b)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H12" sqref="H1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tr">
        <f>+'[1]38 INF ANALITIC DE OBLIGACIONES'!B4:L4</f>
        <v>Del 01 de enero al 31 de diciembre de 2024 (b)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6361969562.0999994</v>
      </c>
      <c r="D8" s="5">
        <f t="shared" ref="D8:E8" si="0">SUM(D9:D11)</f>
        <v>6458689077.6400003</v>
      </c>
      <c r="E8" s="5">
        <f t="shared" si="0"/>
        <v>6458689077.6400003</v>
      </c>
    </row>
    <row r="9" spans="2:5" x14ac:dyDescent="0.25">
      <c r="B9" s="28" t="s">
        <v>9</v>
      </c>
      <c r="C9" s="33">
        <v>750690434.87</v>
      </c>
      <c r="D9" s="33">
        <v>748344999.65999997</v>
      </c>
      <c r="E9" s="33">
        <v>748298595.97000003</v>
      </c>
    </row>
    <row r="10" spans="2:5" x14ac:dyDescent="0.25">
      <c r="B10" s="28" t="s">
        <v>10</v>
      </c>
      <c r="C10" s="33">
        <v>5611279127.2299995</v>
      </c>
      <c r="D10" s="33">
        <v>5710344077.9800005</v>
      </c>
      <c r="E10" s="33">
        <v>5710390481.6700001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6361969561.8600006</v>
      </c>
      <c r="D12" s="5">
        <f>SUM(D13+D14)</f>
        <v>6563429171.4300003</v>
      </c>
      <c r="E12" s="5">
        <f>SUM(E13+E14)</f>
        <v>6385735472.066</v>
      </c>
    </row>
    <row r="13" spans="2:5" ht="24" x14ac:dyDescent="0.25">
      <c r="B13" s="28" t="s">
        <v>13</v>
      </c>
      <c r="C13" s="33">
        <v>750690434.63</v>
      </c>
      <c r="D13" s="33">
        <v>851714976.16000009</v>
      </c>
      <c r="E13" s="33">
        <v>741596685.91000021</v>
      </c>
    </row>
    <row r="14" spans="2:5" ht="24" x14ac:dyDescent="0.25">
      <c r="B14" s="28" t="s">
        <v>14</v>
      </c>
      <c r="C14" s="33">
        <v>5611279127.2300005</v>
      </c>
      <c r="D14" s="33">
        <v>5711714195.2700005</v>
      </c>
      <c r="E14" s="33">
        <v>5644138786.1560001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0.23999881744384766</v>
      </c>
      <c r="D18" s="5">
        <f t="shared" ref="D18:E18" si="2">D8-D12+D15</f>
        <v>-104740093.78999996</v>
      </c>
      <c r="E18" s="5">
        <f t="shared" si="2"/>
        <v>72953605.574000359</v>
      </c>
    </row>
    <row r="19" spans="2:5" ht="24" x14ac:dyDescent="0.25">
      <c r="B19" s="27" t="s">
        <v>19</v>
      </c>
      <c r="C19" s="5">
        <f>C18-C11</f>
        <v>0.23999881744384766</v>
      </c>
      <c r="D19" s="5">
        <f t="shared" ref="D19:E19" si="3">D18-D11</f>
        <v>-104740093.78999996</v>
      </c>
      <c r="E19" s="5">
        <f t="shared" si="3"/>
        <v>72953605.574000359</v>
      </c>
    </row>
    <row r="20" spans="2:5" ht="24.75" thickBot="1" x14ac:dyDescent="0.3">
      <c r="B20" s="29" t="s">
        <v>20</v>
      </c>
      <c r="C20" s="7">
        <f>C19-C15</f>
        <v>0.23999881744384766</v>
      </c>
      <c r="D20" s="7">
        <f t="shared" ref="D20:E20" si="4">D19-D15</f>
        <v>-104740093.78999996</v>
      </c>
      <c r="E20" s="7">
        <f t="shared" si="4"/>
        <v>72953605.574000359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0.23999881744384766</v>
      </c>
      <c r="D27" s="5">
        <f t="shared" ref="D27:E27" si="6">D20+D24</f>
        <v>-104740093.78999996</v>
      </c>
      <c r="E27" s="5">
        <f t="shared" si="6"/>
        <v>72953605.574000359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750690434.87</v>
      </c>
      <c r="D45" s="22">
        <f t="shared" ref="D45:E45" si="10">D9</f>
        <v>748344999.65999997</v>
      </c>
      <c r="E45" s="22">
        <f t="shared" si="10"/>
        <v>748298595.97000003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750690434.63</v>
      </c>
      <c r="D49" s="22">
        <f t="shared" ref="D49:E49" si="14">D13</f>
        <v>851714976.16000009</v>
      </c>
      <c r="E49" s="22">
        <f t="shared" si="14"/>
        <v>741596685.91000021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0.24000000953674316</v>
      </c>
      <c r="D51" s="21">
        <f t="shared" ref="D51:E51" si="16">D45+D46-D49+D50</f>
        <v>-103369976.50000012</v>
      </c>
      <c r="E51" s="21">
        <f t="shared" si="16"/>
        <v>6701910.0599998236</v>
      </c>
      <c r="F51" s="25"/>
    </row>
    <row r="52" spans="2:6" ht="24.75" thickBot="1" x14ac:dyDescent="0.3">
      <c r="B52" s="27" t="s">
        <v>39</v>
      </c>
      <c r="C52" s="21">
        <f>C51-C46</f>
        <v>0.24000000953674316</v>
      </c>
      <c r="D52" s="21">
        <f t="shared" ref="D52:E52" si="17">D51-D46</f>
        <v>-103369976.50000012</v>
      </c>
      <c r="E52" s="21">
        <f t="shared" si="17"/>
        <v>6701910.0599998236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5611279127.2299995</v>
      </c>
      <c r="D57" s="22">
        <f t="shared" ref="D57:E57" si="18">D10</f>
        <v>5710344077.9800005</v>
      </c>
      <c r="E57" s="22">
        <f t="shared" si="18"/>
        <v>5710390481.6700001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5611279127.2300005</v>
      </c>
      <c r="D61" s="22">
        <f t="shared" ref="D61:E61" si="22">D14</f>
        <v>5711714195.2700005</v>
      </c>
      <c r="E61" s="22">
        <f t="shared" si="22"/>
        <v>5644138786.1560001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-9.5367431640625E-7</v>
      </c>
      <c r="D63" s="21">
        <f t="shared" ref="D63:E63" si="24">D57+D58-D61+D62</f>
        <v>-1370117.2899999619</v>
      </c>
      <c r="E63" s="21">
        <f t="shared" si="24"/>
        <v>66251695.513999939</v>
      </c>
    </row>
    <row r="64" spans="2:6" ht="24.75" thickBot="1" x14ac:dyDescent="0.3">
      <c r="B64" s="29" t="s">
        <v>43</v>
      </c>
      <c r="C64" s="32">
        <f>C63-C58</f>
        <v>-9.5367431640625E-7</v>
      </c>
      <c r="D64" s="32">
        <f t="shared" ref="D64:E64" si="25">D63-D58</f>
        <v>-1370117.2899999619</v>
      </c>
      <c r="E64" s="32">
        <f t="shared" si="25"/>
        <v>66251695.513999939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2020-01-08T20:37:56Z</dcterms:created>
  <dcterms:modified xsi:type="dcterms:W3CDTF">2025-02-04T20:23:30Z</dcterms:modified>
</cp:coreProperties>
</file>